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A377ADA5-D73C-4681-AF4A-314F6B8A2DF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N-Ertrag" sheetId="1" r:id="rId1"/>
    <sheet name="StrohPressen" sheetId="2" r:id="rId2"/>
  </sheets>
  <definedNames>
    <definedName name="solver_adj" localSheetId="0" hidden="1">'N-Ertrag'!$J$5</definedName>
    <definedName name="solver_cvg" localSheetId="0" hidden="1">0.0000001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'N-Ertrag'!$M$5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13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14" i="2"/>
  <c r="G13" i="2"/>
  <c r="F24" i="2"/>
  <c r="F20" i="2"/>
  <c r="F21" i="2" s="1"/>
  <c r="F22" i="2" s="1"/>
  <c r="F23" i="2" s="1"/>
  <c r="F19" i="2"/>
  <c r="F18" i="2"/>
  <c r="E19" i="2"/>
  <c r="E20" i="2"/>
  <c r="E21" i="2"/>
  <c r="E22" i="2"/>
  <c r="E23" i="2"/>
  <c r="E24" i="2"/>
  <c r="E18" i="2"/>
  <c r="E14" i="2"/>
  <c r="E15" i="2"/>
  <c r="E16" i="2"/>
  <c r="E17" i="2"/>
  <c r="E13" i="2"/>
  <c r="D24" i="2"/>
  <c r="D14" i="2"/>
  <c r="D15" i="2"/>
  <c r="D16" i="2"/>
  <c r="D17" i="2"/>
  <c r="D18" i="2"/>
  <c r="D19" i="2"/>
  <c r="D20" i="2"/>
  <c r="D21" i="2"/>
  <c r="D22" i="2"/>
  <c r="D23" i="2"/>
  <c r="D13" i="2"/>
  <c r="E36" i="2"/>
  <c r="E37" i="2"/>
  <c r="E35" i="2"/>
  <c r="E43" i="1"/>
  <c r="E9" i="1"/>
  <c r="E10" i="1"/>
  <c r="E11" i="1"/>
  <c r="E12" i="1"/>
  <c r="E13" i="1"/>
  <c r="E14" i="1"/>
  <c r="E15" i="1"/>
  <c r="E16" i="1"/>
  <c r="E17" i="1"/>
  <c r="E18" i="1"/>
  <c r="E19" i="1"/>
  <c r="E20" i="1"/>
  <c r="D13" i="1"/>
  <c r="F13" i="1" s="1"/>
  <c r="C13" i="1"/>
  <c r="B19" i="2" l="1"/>
  <c r="B14" i="2" l="1"/>
  <c r="B15" i="2" s="1"/>
  <c r="C20" i="1"/>
  <c r="D20" i="1" s="1"/>
  <c r="F20" i="1" s="1"/>
  <c r="C19" i="1"/>
  <c r="D19" i="1" s="1"/>
  <c r="F19" i="1" s="1"/>
  <c r="C18" i="1"/>
  <c r="D18" i="1" s="1"/>
  <c r="F18" i="1" s="1"/>
  <c r="C17" i="1"/>
  <c r="D17" i="1" s="1"/>
  <c r="F17" i="1" s="1"/>
  <c r="C16" i="1"/>
  <c r="D16" i="1" s="1"/>
  <c r="F16" i="1" s="1"/>
  <c r="C15" i="1"/>
  <c r="D15" i="1" s="1"/>
  <c r="F15" i="1" s="1"/>
  <c r="C14" i="1"/>
  <c r="D14" i="1" s="1"/>
  <c r="F14" i="1" s="1"/>
  <c r="C12" i="1"/>
  <c r="D12" i="1" s="1"/>
  <c r="F12" i="1" s="1"/>
  <c r="C11" i="1"/>
  <c r="D11" i="1" s="1"/>
  <c r="F11" i="1" s="1"/>
  <c r="C10" i="1"/>
  <c r="D10" i="1" s="1"/>
  <c r="F10" i="1" s="1"/>
  <c r="C9" i="1"/>
  <c r="D9" i="1" s="1"/>
  <c r="F9" i="1" s="1"/>
  <c r="B16" i="2" l="1"/>
  <c r="B17" i="2" s="1"/>
  <c r="B20" i="2" l="1"/>
  <c r="B21" i="2" l="1"/>
  <c r="B22" i="2" l="1"/>
  <c r="B23" i="2" l="1"/>
  <c r="B24" i="2" l="1"/>
</calcChain>
</file>

<file path=xl/sharedStrings.xml><?xml version="1.0" encoding="utf-8"?>
<sst xmlns="http://schemas.openxmlformats.org/spreadsheetml/2006/main" count="79" uniqueCount="61">
  <si>
    <t>1. Optimale spezielle Intensität</t>
  </si>
  <si>
    <t>Stickstoff</t>
  </si>
  <si>
    <t>Etrag WW</t>
  </si>
  <si>
    <t>kg/ha</t>
  </si>
  <si>
    <t>dt/ha</t>
  </si>
  <si>
    <t>Optimale spezielle Intensität</t>
  </si>
  <si>
    <t>1.</t>
  </si>
  <si>
    <t>Preis Weizen</t>
  </si>
  <si>
    <t>€/dt</t>
  </si>
  <si>
    <t>Preis N</t>
  </si>
  <si>
    <t>€/kg</t>
  </si>
  <si>
    <t>a) Düngung in Winterweizen</t>
  </si>
  <si>
    <t>€/st</t>
  </si>
  <si>
    <t>Preis</t>
  </si>
  <si>
    <t>Saisonleistung</t>
  </si>
  <si>
    <t>St/a</t>
  </si>
  <si>
    <t>€/a</t>
  </si>
  <si>
    <t>Festkosten pro Jahr</t>
  </si>
  <si>
    <t>Abschreibungsschwelle</t>
  </si>
  <si>
    <t>var. Kosten unterschwellige Nutzung</t>
  </si>
  <si>
    <t>var. Kosten überschwellige Nutzung</t>
  </si>
  <si>
    <t>Afa unters.</t>
  </si>
  <si>
    <t>Rest FK&amp;GK</t>
  </si>
  <si>
    <t>b) Preisgestaltung beim Strohpressen</t>
  </si>
  <si>
    <t>Optimale spezielle Intensität (Faktor-Produkt Beziehung)</t>
  </si>
  <si>
    <t>Erlös</t>
  </si>
  <si>
    <t>€/ha</t>
  </si>
  <si>
    <t>Kosten</t>
  </si>
  <si>
    <t>Überschuß</t>
  </si>
  <si>
    <t>Produktionsfunktion</t>
  </si>
  <si>
    <t xml:space="preserve">pY = </t>
  </si>
  <si>
    <t>pX =</t>
  </si>
  <si>
    <t xml:space="preserve"> = E(x) - K(x)</t>
  </si>
  <si>
    <t>Gewinnfunktion G(x)</t>
  </si>
  <si>
    <t>Erlösfunktion E(x) =</t>
  </si>
  <si>
    <t>y(x) = 45 + 0,4x - 0,001x²</t>
  </si>
  <si>
    <t>y(x) * pY ---&gt;</t>
  </si>
  <si>
    <t>(45 +0,4x - 0,001x²) * 20 ---&gt;</t>
  </si>
  <si>
    <t>900 + 8x - 0,02x²</t>
  </si>
  <si>
    <t>Kostenfunktion K(x)</t>
  </si>
  <si>
    <t>x * pX ---&gt;</t>
  </si>
  <si>
    <t>0,8x</t>
  </si>
  <si>
    <t>G(x)  =</t>
  </si>
  <si>
    <t>(900 + 8x - 0,02x²) - 0,8x</t>
  </si>
  <si>
    <t>900 + 7,2x - 0,02x²</t>
  </si>
  <si>
    <t>Suche nach max. Gewinn ---&gt; 1. Ableitung G(x) und gleich 0 setzen.</t>
  </si>
  <si>
    <t>G'(x) =</t>
  </si>
  <si>
    <t>900^0 + 7,2x^1 - 0,02x^2</t>
  </si>
  <si>
    <t>0 +7,2 - 0,04 x</t>
  </si>
  <si>
    <t xml:space="preserve">0 = </t>
  </si>
  <si>
    <t>7,2 - 0,04x</t>
  </si>
  <si>
    <t>x =</t>
  </si>
  <si>
    <t>VK</t>
  </si>
  <si>
    <t>Afa</t>
  </si>
  <si>
    <t>so FK</t>
  </si>
  <si>
    <t>Ugewinn</t>
  </si>
  <si>
    <t>sig (x)</t>
  </si>
  <si>
    <t>theta</t>
  </si>
  <si>
    <t>x</t>
  </si>
  <si>
    <t>sig</t>
  </si>
  <si>
    <t>1 + exp(-theta*x)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</si>
</sst>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1" fontId="1" fillId="0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'N-Ertrag'!$C$7:$C$8</c:f>
              <c:strCache>
                <c:ptCount val="2"/>
                <c:pt idx="0">
                  <c:v>Etrag WW</c:v>
                </c:pt>
                <c:pt idx="1">
                  <c:v>dt/ha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3246412948381454"/>
                  <c:y val="0.1940277777777777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'N-Ertrag'!$B$9:$B$20</c:f>
              <c:numCache>
                <c:formatCode>General</c:formatCode>
                <c:ptCount val="12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</c:numCache>
            </c:numRef>
          </c:xVal>
          <c:yVal>
            <c:numRef>
              <c:f>'N-Ertrag'!$C$9:$C$20</c:f>
              <c:numCache>
                <c:formatCode>0.0</c:formatCode>
                <c:ptCount val="12"/>
                <c:pt idx="0" formatCode="General">
                  <c:v>45</c:v>
                </c:pt>
                <c:pt idx="1">
                  <c:v>52.6</c:v>
                </c:pt>
                <c:pt idx="2">
                  <c:v>59.4</c:v>
                </c:pt>
                <c:pt idx="3">
                  <c:v>65.400000000000006</c:v>
                </c:pt>
                <c:pt idx="4">
                  <c:v>70.599999999999994</c:v>
                </c:pt>
                <c:pt idx="5">
                  <c:v>75</c:v>
                </c:pt>
                <c:pt idx="6">
                  <c:v>78.599999999999994</c:v>
                </c:pt>
                <c:pt idx="7">
                  <c:v>81.400000000000006</c:v>
                </c:pt>
                <c:pt idx="8">
                  <c:v>83.4</c:v>
                </c:pt>
                <c:pt idx="9">
                  <c:v>84.6</c:v>
                </c:pt>
                <c:pt idx="10">
                  <c:v>85</c:v>
                </c:pt>
                <c:pt idx="11">
                  <c:v>84.6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61-4454-BFB7-76ECFED8D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411352"/>
        <c:axId val="591414960"/>
      </c:scatterChart>
      <c:valAx>
        <c:axId val="591411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1414960"/>
        <c:crosses val="autoZero"/>
        <c:crossBetween val="midCat"/>
      </c:valAx>
      <c:valAx>
        <c:axId val="59141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1411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StrohPressen!$C$11:$C$12</c:f>
              <c:strCache>
                <c:ptCount val="2"/>
                <c:pt idx="0">
                  <c:v>Saisonleistung</c:v>
                </c:pt>
                <c:pt idx="1">
                  <c:v>St/a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0"/>
          </c:trendline>
          <c:xVal>
            <c:numRef>
              <c:f>StrohPressen!$B$13:$B$24</c:f>
              <c:numCache>
                <c:formatCode>0.0</c:formatCode>
                <c:ptCount val="12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15</c:v>
                </c:pt>
                <c:pt idx="11">
                  <c:v>16.5</c:v>
                </c:pt>
              </c:numCache>
            </c:numRef>
          </c:xVal>
          <c:yVal>
            <c:numRef>
              <c:f>StrohPressen!$C$13:$C$24</c:f>
              <c:numCache>
                <c:formatCode>0</c:formatCode>
                <c:ptCount val="12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9800</c:v>
                </c:pt>
                <c:pt idx="4">
                  <c:v>9500</c:v>
                </c:pt>
                <c:pt idx="5">
                  <c:v>8000</c:v>
                </c:pt>
                <c:pt idx="6">
                  <c:v>4500</c:v>
                </c:pt>
                <c:pt idx="7">
                  <c:v>2000</c:v>
                </c:pt>
                <c:pt idx="8">
                  <c:v>400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69-490A-81E4-31EB67E9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497400"/>
        <c:axId val="708495048"/>
      </c:scatterChart>
      <c:valAx>
        <c:axId val="70849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495048"/>
        <c:crosses val="autoZero"/>
        <c:crossBetween val="midCat"/>
      </c:valAx>
      <c:valAx>
        <c:axId val="70849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849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289035</xdr:colOff>
      <xdr:row>5</xdr:row>
      <xdr:rowOff>181961</xdr:rowOff>
    </xdr:from>
    <xdr:to>
      <xdr:col>13</xdr:col>
      <xdr:colOff>584638</xdr:colOff>
      <xdr:row>20</xdr:row>
      <xdr:rowOff>67661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74835A3-06C9-4E37-A77F-5F15A50B4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669299</xdr:colOff>
      <xdr:row>0</xdr:row>
      <xdr:rowOff>99901</xdr:rowOff>
    </xdr:from>
    <xdr:to>
      <xdr:col>14</xdr:col>
      <xdr:colOff>470516</xdr:colOff>
      <xdr:row>15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opLeftCell="A22" zoomScale="145" zoomScaleNormal="145" workbookViewId="0">
      <selection activeCell="E43" sqref="E43"/>
    </sheetView>
  </sheetViews>
  <sheetFormatPr baseColWidth="10" defaultColWidth="9.140625" defaultRowHeight="15" x14ac:dyDescent="0.25"/>
  <cols>
    <col min="1" max="1" width="2.42578125" style="1" customWidth="1"/>
    <col min="2" max="16384" width="9.140625" style="1"/>
  </cols>
  <sheetData>
    <row r="1" spans="1:6" x14ac:dyDescent="0.25">
      <c r="A1" s="1" t="s">
        <v>0</v>
      </c>
      <c r="B1" s="1" t="s">
        <v>5</v>
      </c>
    </row>
    <row r="3" spans="1:6" x14ac:dyDescent="0.25">
      <c r="B3" s="1" t="s">
        <v>11</v>
      </c>
    </row>
    <row r="4" spans="1:6" x14ac:dyDescent="0.25">
      <c r="B4" s="1" t="s">
        <v>7</v>
      </c>
      <c r="D4" s="1">
        <v>20</v>
      </c>
      <c r="E4" s="1" t="s">
        <v>8</v>
      </c>
    </row>
    <row r="5" spans="1:6" x14ac:dyDescent="0.25">
      <c r="B5" s="1" t="s">
        <v>9</v>
      </c>
      <c r="D5" s="1">
        <v>0.8</v>
      </c>
      <c r="E5" s="1" t="s">
        <v>10</v>
      </c>
    </row>
    <row r="7" spans="1:6" x14ac:dyDescent="0.25">
      <c r="B7" s="1" t="s">
        <v>1</v>
      </c>
      <c r="C7" s="1" t="s">
        <v>2</v>
      </c>
      <c r="D7" s="1" t="s">
        <v>25</v>
      </c>
      <c r="E7" s="1" t="s">
        <v>27</v>
      </c>
      <c r="F7" s="1" t="s">
        <v>28</v>
      </c>
    </row>
    <row r="8" spans="1:6" x14ac:dyDescent="0.25">
      <c r="B8" s="1" t="s">
        <v>3</v>
      </c>
      <c r="C8" s="1" t="s">
        <v>4</v>
      </c>
      <c r="D8" s="1" t="s">
        <v>26</v>
      </c>
      <c r="E8" s="1" t="s">
        <v>26</v>
      </c>
      <c r="F8" s="1" t="s">
        <v>26</v>
      </c>
    </row>
    <row r="9" spans="1:6" x14ac:dyDescent="0.25">
      <c r="B9" s="1">
        <v>0</v>
      </c>
      <c r="C9" s="1">
        <f>45+0.4*B9-0.001*B9^2</f>
        <v>45</v>
      </c>
      <c r="D9" s="1">
        <f>+C9*$D$4</f>
        <v>900</v>
      </c>
      <c r="E9" s="1">
        <f>+B9*$D$5</f>
        <v>0</v>
      </c>
      <c r="F9" s="1">
        <f>+D9-E9</f>
        <v>900</v>
      </c>
    </row>
    <row r="10" spans="1:6" x14ac:dyDescent="0.25">
      <c r="B10" s="1">
        <v>20</v>
      </c>
      <c r="C10" s="2">
        <f>45+0.4*B10-0.001*B10^2</f>
        <v>52.6</v>
      </c>
      <c r="D10" s="1">
        <f t="shared" ref="D10:D20" si="0">+C10*$D$4</f>
        <v>1052</v>
      </c>
      <c r="E10" s="1">
        <f t="shared" ref="E10:E20" si="1">+B10*$D$5</f>
        <v>16</v>
      </c>
      <c r="F10" s="1">
        <f t="shared" ref="F10:F20" si="2">+D10-E10</f>
        <v>1036</v>
      </c>
    </row>
    <row r="11" spans="1:6" x14ac:dyDescent="0.25">
      <c r="B11" s="1">
        <v>40</v>
      </c>
      <c r="C11" s="2">
        <f t="shared" ref="C11:C20" si="3">45+0.4*B11-0.001*B11^2</f>
        <v>59.4</v>
      </c>
      <c r="D11" s="1">
        <f t="shared" si="0"/>
        <v>1188</v>
      </c>
      <c r="E11" s="1">
        <f t="shared" si="1"/>
        <v>32</v>
      </c>
      <c r="F11" s="1">
        <f t="shared" si="2"/>
        <v>1156</v>
      </c>
    </row>
    <row r="12" spans="1:6" x14ac:dyDescent="0.25">
      <c r="B12" s="1">
        <v>60</v>
      </c>
      <c r="C12" s="2">
        <f t="shared" si="3"/>
        <v>65.400000000000006</v>
      </c>
      <c r="D12" s="1">
        <f t="shared" si="0"/>
        <v>1308</v>
      </c>
      <c r="E12" s="1">
        <f t="shared" si="1"/>
        <v>48</v>
      </c>
      <c r="F12" s="1">
        <f t="shared" si="2"/>
        <v>1260</v>
      </c>
    </row>
    <row r="13" spans="1:6" x14ac:dyDescent="0.25">
      <c r="B13" s="1">
        <v>80</v>
      </c>
      <c r="C13" s="2">
        <f>45+0.4*B13-0.001*B13^2</f>
        <v>70.599999999999994</v>
      </c>
      <c r="D13" s="1">
        <f t="shared" si="0"/>
        <v>1412</v>
      </c>
      <c r="E13" s="1">
        <f t="shared" si="1"/>
        <v>64</v>
      </c>
      <c r="F13" s="1">
        <f t="shared" si="2"/>
        <v>1348</v>
      </c>
    </row>
    <row r="14" spans="1:6" x14ac:dyDescent="0.25">
      <c r="B14" s="1">
        <v>100</v>
      </c>
      <c r="C14" s="2">
        <f t="shared" si="3"/>
        <v>75</v>
      </c>
      <c r="D14" s="1">
        <f t="shared" si="0"/>
        <v>1500</v>
      </c>
      <c r="E14" s="1">
        <f t="shared" si="1"/>
        <v>80</v>
      </c>
      <c r="F14" s="1">
        <f t="shared" si="2"/>
        <v>1420</v>
      </c>
    </row>
    <row r="15" spans="1:6" x14ac:dyDescent="0.25">
      <c r="B15" s="1">
        <v>120</v>
      </c>
      <c r="C15" s="2">
        <f t="shared" si="3"/>
        <v>78.599999999999994</v>
      </c>
      <c r="D15" s="1">
        <f t="shared" si="0"/>
        <v>1572</v>
      </c>
      <c r="E15" s="1">
        <f t="shared" si="1"/>
        <v>96</v>
      </c>
      <c r="F15" s="1">
        <f t="shared" si="2"/>
        <v>1476</v>
      </c>
    </row>
    <row r="16" spans="1:6" x14ac:dyDescent="0.25">
      <c r="B16" s="1">
        <v>140</v>
      </c>
      <c r="C16" s="2">
        <f t="shared" si="3"/>
        <v>81.400000000000006</v>
      </c>
      <c r="D16" s="1">
        <f t="shared" si="0"/>
        <v>1628</v>
      </c>
      <c r="E16" s="1">
        <f t="shared" si="1"/>
        <v>112</v>
      </c>
      <c r="F16" s="1">
        <f t="shared" si="2"/>
        <v>1516</v>
      </c>
    </row>
    <row r="17" spans="2:10" x14ac:dyDescent="0.25">
      <c r="B17" s="1">
        <v>160</v>
      </c>
      <c r="C17" s="2">
        <f t="shared" si="3"/>
        <v>83.4</v>
      </c>
      <c r="D17" s="1">
        <f t="shared" si="0"/>
        <v>1668</v>
      </c>
      <c r="E17" s="1">
        <f t="shared" si="1"/>
        <v>128</v>
      </c>
      <c r="F17" s="1">
        <f t="shared" si="2"/>
        <v>1540</v>
      </c>
    </row>
    <row r="18" spans="2:10" x14ac:dyDescent="0.25">
      <c r="B18" s="4">
        <v>180</v>
      </c>
      <c r="C18" s="5">
        <f t="shared" si="3"/>
        <v>84.6</v>
      </c>
      <c r="D18" s="4">
        <f t="shared" si="0"/>
        <v>1692</v>
      </c>
      <c r="E18" s="4">
        <f t="shared" si="1"/>
        <v>144</v>
      </c>
      <c r="F18" s="4">
        <f t="shared" si="2"/>
        <v>1548</v>
      </c>
    </row>
    <row r="19" spans="2:10" x14ac:dyDescent="0.25">
      <c r="B19" s="1">
        <v>200</v>
      </c>
      <c r="C19" s="2">
        <f t="shared" si="3"/>
        <v>85</v>
      </c>
      <c r="D19" s="1">
        <f t="shared" si="0"/>
        <v>1700</v>
      </c>
      <c r="E19" s="1">
        <f t="shared" si="1"/>
        <v>160</v>
      </c>
      <c r="F19" s="1">
        <f t="shared" si="2"/>
        <v>1540</v>
      </c>
    </row>
    <row r="20" spans="2:10" x14ac:dyDescent="0.25">
      <c r="B20" s="1">
        <v>220</v>
      </c>
      <c r="C20" s="2">
        <f t="shared" si="3"/>
        <v>84.6</v>
      </c>
      <c r="D20" s="1">
        <f t="shared" si="0"/>
        <v>1692</v>
      </c>
      <c r="E20" s="1">
        <f t="shared" si="1"/>
        <v>176</v>
      </c>
      <c r="F20" s="1">
        <f t="shared" si="2"/>
        <v>1516</v>
      </c>
    </row>
    <row r="23" spans="2:10" x14ac:dyDescent="0.25">
      <c r="B23" s="1" t="s">
        <v>29</v>
      </c>
      <c r="E23" s="1" t="s">
        <v>35</v>
      </c>
    </row>
    <row r="24" spans="2:10" x14ac:dyDescent="0.25">
      <c r="E24" s="1" t="s">
        <v>30</v>
      </c>
      <c r="F24" s="1">
        <v>20</v>
      </c>
      <c r="G24" s="1" t="s">
        <v>8</v>
      </c>
    </row>
    <row r="25" spans="2:10" x14ac:dyDescent="0.25">
      <c r="E25" s="1" t="s">
        <v>31</v>
      </c>
      <c r="F25" s="1">
        <v>0.8</v>
      </c>
      <c r="G25" s="1" t="s">
        <v>10</v>
      </c>
    </row>
    <row r="27" spans="2:10" x14ac:dyDescent="0.25">
      <c r="B27" s="1" t="s">
        <v>34</v>
      </c>
      <c r="E27" s="1" t="s">
        <v>36</v>
      </c>
      <c r="G27" s="1" t="s">
        <v>37</v>
      </c>
      <c r="J27" s="1" t="s">
        <v>38</v>
      </c>
    </row>
    <row r="29" spans="2:10" x14ac:dyDescent="0.25">
      <c r="B29" s="1" t="s">
        <v>39</v>
      </c>
      <c r="E29" s="1" t="s">
        <v>40</v>
      </c>
      <c r="G29" s="1" t="s">
        <v>41</v>
      </c>
    </row>
    <row r="31" spans="2:10" x14ac:dyDescent="0.25">
      <c r="B31" s="1" t="s">
        <v>33</v>
      </c>
      <c r="D31" s="1" t="s">
        <v>32</v>
      </c>
    </row>
    <row r="33" spans="2:6" x14ac:dyDescent="0.25">
      <c r="D33" s="1" t="s">
        <v>42</v>
      </c>
      <c r="E33" s="1" t="s">
        <v>43</v>
      </c>
    </row>
    <row r="34" spans="2:6" x14ac:dyDescent="0.25">
      <c r="D34" s="1" t="s">
        <v>42</v>
      </c>
      <c r="E34" s="1" t="s">
        <v>44</v>
      </c>
    </row>
    <row r="36" spans="2:6" x14ac:dyDescent="0.25">
      <c r="B36" s="1" t="s">
        <v>45</v>
      </c>
    </row>
    <row r="38" spans="2:6" x14ac:dyDescent="0.25">
      <c r="D38" s="1" t="s">
        <v>42</v>
      </c>
      <c r="E38" s="1" t="s">
        <v>47</v>
      </c>
    </row>
    <row r="39" spans="2:6" x14ac:dyDescent="0.25">
      <c r="D39" s="1" t="s">
        <v>46</v>
      </c>
      <c r="E39" s="1" t="s">
        <v>48</v>
      </c>
    </row>
    <row r="41" spans="2:6" x14ac:dyDescent="0.25">
      <c r="D41" s="1" t="s">
        <v>46</v>
      </c>
      <c r="E41" s="1">
        <v>0</v>
      </c>
    </row>
    <row r="42" spans="2:6" x14ac:dyDescent="0.25">
      <c r="D42" s="1" t="s">
        <v>49</v>
      </c>
      <c r="E42" s="1" t="s">
        <v>50</v>
      </c>
    </row>
    <row r="43" spans="2:6" x14ac:dyDescent="0.25">
      <c r="D43" s="1" t="s">
        <v>51</v>
      </c>
      <c r="E43" s="3">
        <f>7.2/0.04</f>
        <v>180</v>
      </c>
      <c r="F43" s="1" t="s">
        <v>3</v>
      </c>
    </row>
  </sheetData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zoomScale="130" zoomScaleNormal="130" workbookViewId="0">
      <selection activeCell="H34" sqref="H34"/>
    </sheetView>
  </sheetViews>
  <sheetFormatPr baseColWidth="10" defaultRowHeight="15" x14ac:dyDescent="0.25"/>
  <cols>
    <col min="1" max="1" width="2.7109375" style="1" customWidth="1"/>
    <col min="2" max="16384" width="11.42578125" style="1"/>
  </cols>
  <sheetData>
    <row r="1" spans="1:8" x14ac:dyDescent="0.25">
      <c r="A1" s="1" t="s">
        <v>6</v>
      </c>
      <c r="B1" s="1" t="s">
        <v>24</v>
      </c>
    </row>
    <row r="3" spans="1:8" x14ac:dyDescent="0.25">
      <c r="B3" s="1" t="s">
        <v>23</v>
      </c>
    </row>
    <row r="4" spans="1:8" x14ac:dyDescent="0.25">
      <c r="B4" s="1" t="s">
        <v>18</v>
      </c>
      <c r="E4" s="1">
        <v>8000</v>
      </c>
      <c r="F4" s="1" t="s">
        <v>15</v>
      </c>
    </row>
    <row r="5" spans="1:8" x14ac:dyDescent="0.25">
      <c r="B5" s="1" t="s">
        <v>19</v>
      </c>
      <c r="E5" s="1">
        <v>5</v>
      </c>
      <c r="F5" s="1" t="s">
        <v>12</v>
      </c>
    </row>
    <row r="6" spans="1:8" x14ac:dyDescent="0.25">
      <c r="B6" s="1" t="s">
        <v>20</v>
      </c>
      <c r="E6" s="1">
        <v>6.5</v>
      </c>
      <c r="F6" s="1" t="s">
        <v>12</v>
      </c>
    </row>
    <row r="7" spans="1:8" x14ac:dyDescent="0.25">
      <c r="B7" s="1" t="s">
        <v>17</v>
      </c>
      <c r="D7" s="1" t="s">
        <v>21</v>
      </c>
      <c r="E7" s="1">
        <v>12000</v>
      </c>
      <c r="F7" s="1" t="s">
        <v>16</v>
      </c>
    </row>
    <row r="8" spans="1:8" x14ac:dyDescent="0.25">
      <c r="D8" s="1" t="s">
        <v>22</v>
      </c>
      <c r="E8" s="1">
        <v>3000</v>
      </c>
      <c r="F8" s="1" t="s">
        <v>16</v>
      </c>
    </row>
    <row r="11" spans="1:8" x14ac:dyDescent="0.25">
      <c r="B11" s="1" t="s">
        <v>13</v>
      </c>
      <c r="C11" s="1" t="s">
        <v>14</v>
      </c>
      <c r="D11" s="1" t="s">
        <v>25</v>
      </c>
      <c r="E11" s="1" t="s">
        <v>52</v>
      </c>
      <c r="F11" s="1" t="s">
        <v>53</v>
      </c>
      <c r="G11" s="1" t="s">
        <v>54</v>
      </c>
      <c r="H11" s="1" t="s">
        <v>55</v>
      </c>
    </row>
    <row r="12" spans="1:8" x14ac:dyDescent="0.25">
      <c r="B12" s="1" t="s">
        <v>12</v>
      </c>
      <c r="C12" s="1" t="s">
        <v>15</v>
      </c>
      <c r="D12" s="1" t="s">
        <v>16</v>
      </c>
      <c r="E12" s="1" t="s">
        <v>16</v>
      </c>
      <c r="F12" s="1" t="s">
        <v>16</v>
      </c>
      <c r="G12" s="1" t="s">
        <v>16</v>
      </c>
      <c r="H12" s="1" t="s">
        <v>16</v>
      </c>
    </row>
    <row r="13" spans="1:8" x14ac:dyDescent="0.25">
      <c r="B13" s="2">
        <v>0</v>
      </c>
      <c r="C13" s="3">
        <v>10000</v>
      </c>
      <c r="D13" s="1">
        <f>+C13*B13</f>
        <v>0</v>
      </c>
      <c r="E13" s="1">
        <f>+$E$6*C13</f>
        <v>65000</v>
      </c>
      <c r="G13" s="1">
        <f>+E8</f>
        <v>3000</v>
      </c>
      <c r="H13" s="3">
        <f>+D13-SUM(E13:G13)</f>
        <v>-68000</v>
      </c>
    </row>
    <row r="14" spans="1:8" x14ac:dyDescent="0.25">
      <c r="B14" s="2">
        <f>+B13+1.5</f>
        <v>1.5</v>
      </c>
      <c r="C14" s="3">
        <v>10000</v>
      </c>
      <c r="D14" s="1">
        <f t="shared" ref="D14:D24" si="0">+C14*B14</f>
        <v>15000</v>
      </c>
      <c r="E14" s="1">
        <f t="shared" ref="E14:E17" si="1">+$E$6*C14</f>
        <v>65000</v>
      </c>
      <c r="G14" s="1">
        <f>+G13</f>
        <v>3000</v>
      </c>
      <c r="H14" s="3">
        <f t="shared" ref="H14:H24" si="2">+D14-SUM(E14:G14)</f>
        <v>-53000</v>
      </c>
    </row>
    <row r="15" spans="1:8" x14ac:dyDescent="0.25">
      <c r="B15" s="2">
        <f t="shared" ref="B15:B24" si="3">+B14+1.5</f>
        <v>3</v>
      </c>
      <c r="C15" s="3">
        <v>10000</v>
      </c>
      <c r="D15" s="1">
        <f t="shared" si="0"/>
        <v>30000</v>
      </c>
      <c r="E15" s="1">
        <f t="shared" si="1"/>
        <v>65000</v>
      </c>
      <c r="G15" s="1">
        <f t="shared" ref="G15:G24" si="4">+G14</f>
        <v>3000</v>
      </c>
      <c r="H15" s="3">
        <f t="shared" si="2"/>
        <v>-38000</v>
      </c>
    </row>
    <row r="16" spans="1:8" x14ac:dyDescent="0.25">
      <c r="B16" s="2">
        <f t="shared" si="3"/>
        <v>4.5</v>
      </c>
      <c r="C16" s="3">
        <v>9800</v>
      </c>
      <c r="D16" s="1">
        <f t="shared" si="0"/>
        <v>44100</v>
      </c>
      <c r="E16" s="1">
        <f t="shared" si="1"/>
        <v>63700</v>
      </c>
      <c r="G16" s="1">
        <f t="shared" si="4"/>
        <v>3000</v>
      </c>
      <c r="H16" s="3">
        <f t="shared" si="2"/>
        <v>-22600</v>
      </c>
    </row>
    <row r="17" spans="2:8" x14ac:dyDescent="0.25">
      <c r="B17" s="2">
        <f t="shared" si="3"/>
        <v>6</v>
      </c>
      <c r="C17" s="3">
        <v>9500</v>
      </c>
      <c r="D17" s="1">
        <f t="shared" si="0"/>
        <v>57000</v>
      </c>
      <c r="E17" s="1">
        <f t="shared" si="1"/>
        <v>61750</v>
      </c>
      <c r="G17" s="1">
        <f t="shared" si="4"/>
        <v>3000</v>
      </c>
      <c r="H17" s="3">
        <f t="shared" si="2"/>
        <v>-7750</v>
      </c>
    </row>
    <row r="18" spans="2:8" x14ac:dyDescent="0.25">
      <c r="B18" s="2">
        <v>7.5</v>
      </c>
      <c r="C18" s="3">
        <v>8000</v>
      </c>
      <c r="D18" s="1">
        <f t="shared" si="0"/>
        <v>60000</v>
      </c>
      <c r="E18" s="1">
        <f>+$E$5*C18</f>
        <v>40000</v>
      </c>
      <c r="F18" s="1">
        <f>+E7</f>
        <v>12000</v>
      </c>
      <c r="G18" s="1">
        <f t="shared" si="4"/>
        <v>3000</v>
      </c>
      <c r="H18" s="3">
        <f t="shared" si="2"/>
        <v>5000</v>
      </c>
    </row>
    <row r="19" spans="2:8" x14ac:dyDescent="0.25">
      <c r="B19" s="2">
        <f t="shared" si="3"/>
        <v>9</v>
      </c>
      <c r="C19" s="3">
        <v>4500</v>
      </c>
      <c r="D19" s="1">
        <f t="shared" si="0"/>
        <v>40500</v>
      </c>
      <c r="E19" s="1">
        <f t="shared" ref="E19:E24" si="5">+$E$5*C19</f>
        <v>22500</v>
      </c>
      <c r="F19" s="1">
        <f>+F18</f>
        <v>12000</v>
      </c>
      <c r="G19" s="1">
        <f t="shared" si="4"/>
        <v>3000</v>
      </c>
      <c r="H19" s="3">
        <f t="shared" si="2"/>
        <v>3000</v>
      </c>
    </row>
    <row r="20" spans="2:8" x14ac:dyDescent="0.25">
      <c r="B20" s="2">
        <f t="shared" si="3"/>
        <v>10.5</v>
      </c>
      <c r="C20" s="3">
        <v>2000</v>
      </c>
      <c r="D20" s="1">
        <f t="shared" si="0"/>
        <v>21000</v>
      </c>
      <c r="E20" s="1">
        <f t="shared" si="5"/>
        <v>10000</v>
      </c>
      <c r="F20" s="1">
        <f t="shared" ref="F20:F24" si="6">+F19</f>
        <v>12000</v>
      </c>
      <c r="G20" s="1">
        <f t="shared" si="4"/>
        <v>3000</v>
      </c>
      <c r="H20" s="3">
        <f t="shared" si="2"/>
        <v>-4000</v>
      </c>
    </row>
    <row r="21" spans="2:8" x14ac:dyDescent="0.25">
      <c r="B21" s="2">
        <f t="shared" si="3"/>
        <v>12</v>
      </c>
      <c r="C21" s="3">
        <v>400</v>
      </c>
      <c r="D21" s="1">
        <f t="shared" si="0"/>
        <v>4800</v>
      </c>
      <c r="E21" s="1">
        <f t="shared" si="5"/>
        <v>2000</v>
      </c>
      <c r="F21" s="1">
        <f t="shared" si="6"/>
        <v>12000</v>
      </c>
      <c r="G21" s="1">
        <f t="shared" si="4"/>
        <v>3000</v>
      </c>
      <c r="H21" s="3">
        <f t="shared" si="2"/>
        <v>-12200</v>
      </c>
    </row>
    <row r="22" spans="2:8" x14ac:dyDescent="0.25">
      <c r="B22" s="2">
        <f t="shared" si="3"/>
        <v>13.5</v>
      </c>
      <c r="C22" s="3">
        <v>0</v>
      </c>
      <c r="D22" s="1">
        <f t="shared" si="0"/>
        <v>0</v>
      </c>
      <c r="E22" s="1">
        <f t="shared" si="5"/>
        <v>0</v>
      </c>
      <c r="F22" s="1">
        <f t="shared" si="6"/>
        <v>12000</v>
      </c>
      <c r="G22" s="1">
        <f t="shared" si="4"/>
        <v>3000</v>
      </c>
      <c r="H22" s="3">
        <f t="shared" si="2"/>
        <v>-15000</v>
      </c>
    </row>
    <row r="23" spans="2:8" x14ac:dyDescent="0.25">
      <c r="B23" s="2">
        <f t="shared" si="3"/>
        <v>15</v>
      </c>
      <c r="C23" s="3">
        <v>0</v>
      </c>
      <c r="D23" s="1">
        <f t="shared" si="0"/>
        <v>0</v>
      </c>
      <c r="E23" s="1">
        <f t="shared" si="5"/>
        <v>0</v>
      </c>
      <c r="F23" s="1">
        <f t="shared" si="6"/>
        <v>12000</v>
      </c>
      <c r="G23" s="1">
        <f t="shared" si="4"/>
        <v>3000</v>
      </c>
      <c r="H23" s="3">
        <f t="shared" si="2"/>
        <v>-15000</v>
      </c>
    </row>
    <row r="24" spans="2:8" x14ac:dyDescent="0.25">
      <c r="B24" s="2">
        <f t="shared" si="3"/>
        <v>16.5</v>
      </c>
      <c r="C24" s="3">
        <v>0</v>
      </c>
      <c r="D24" s="1">
        <f t="shared" si="0"/>
        <v>0</v>
      </c>
      <c r="E24" s="1">
        <f t="shared" si="5"/>
        <v>0</v>
      </c>
      <c r="F24" s="1">
        <f t="shared" si="6"/>
        <v>12000</v>
      </c>
      <c r="G24" s="1">
        <f t="shared" si="4"/>
        <v>3000</v>
      </c>
      <c r="H24" s="3">
        <f t="shared" si="2"/>
        <v>-15000</v>
      </c>
    </row>
    <row r="28" spans="2:8" x14ac:dyDescent="0.25">
      <c r="E28" s="1" t="s">
        <v>57</v>
      </c>
      <c r="F28" s="1">
        <v>0.2</v>
      </c>
    </row>
    <row r="30" spans="2:8" x14ac:dyDescent="0.25">
      <c r="D30" s="6">
        <v>1</v>
      </c>
    </row>
    <row r="31" spans="2:8" x14ac:dyDescent="0.25">
      <c r="C31" s="1" t="s">
        <v>56</v>
      </c>
      <c r="D31" s="7" t="s">
        <v>60</v>
      </c>
    </row>
    <row r="34" spans="4:5" x14ac:dyDescent="0.25">
      <c r="D34" s="1" t="s">
        <v>58</v>
      </c>
      <c r="E34" s="1" t="s">
        <v>59</v>
      </c>
    </row>
    <row r="35" spans="4:5" x14ac:dyDescent="0.25">
      <c r="D35" s="1">
        <v>-500</v>
      </c>
      <c r="E35" s="1">
        <f>+(1/(1+EXP(-$F$28*D35)))</f>
        <v>3.7200759760208356E-44</v>
      </c>
    </row>
    <row r="36" spans="4:5" x14ac:dyDescent="0.25">
      <c r="D36" s="1">
        <v>0</v>
      </c>
      <c r="E36" s="1">
        <f t="shared" ref="E36:E37" si="7">+(1/(1+EXP(-$F$28*D36)))</f>
        <v>0.5</v>
      </c>
    </row>
    <row r="37" spans="4:5" x14ac:dyDescent="0.25">
      <c r="D37" s="1">
        <v>500</v>
      </c>
      <c r="E37" s="1">
        <f t="shared" si="7"/>
        <v>1</v>
      </c>
    </row>
  </sheetData>
  <pageMargins left="0.7" right="0.7" top="0.78740157499999996" bottom="0.78740157499999996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N-Ertrag</vt:lpstr>
      <vt:lpstr>StrohPressen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2021-11-17T16:02:29Z</dcterms:modified>
</cp:coreProperties>
</file>