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zt-o-file4\vol1\LT\User\hswt231geo\Agrartechnik\2022\"/>
    </mc:Choice>
  </mc:AlternateContent>
  <bookViews>
    <workbookView xWindow="0" yWindow="0" windowWidth="25200" windowHeight="118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G107" i="1"/>
  <c r="G106" i="1"/>
  <c r="E106" i="1"/>
  <c r="F100" i="1"/>
  <c r="G100" i="1" s="1"/>
  <c r="G101" i="1"/>
  <c r="G72" i="1"/>
  <c r="E72" i="1"/>
  <c r="I69" i="1"/>
  <c r="G69" i="1"/>
  <c r="E69" i="1"/>
  <c r="F69" i="1"/>
  <c r="G56" i="1"/>
  <c r="D56" i="1"/>
  <c r="G51" i="1"/>
  <c r="D51" i="1"/>
  <c r="G49" i="1"/>
  <c r="D49" i="1"/>
  <c r="G47" i="1"/>
  <c r="D47" i="1"/>
  <c r="G44" i="1"/>
  <c r="D44" i="1"/>
  <c r="C45" i="1"/>
  <c r="G41" i="1"/>
  <c r="D41" i="1"/>
  <c r="C42" i="1"/>
  <c r="C41" i="1"/>
  <c r="G34" i="1"/>
  <c r="C39" i="1"/>
  <c r="C38" i="1"/>
  <c r="D34" i="1"/>
  <c r="G30" i="1"/>
  <c r="D30" i="1"/>
  <c r="G28" i="1"/>
  <c r="D28" i="1"/>
  <c r="G103" i="1" l="1"/>
</calcChain>
</file>

<file path=xl/sharedStrings.xml><?xml version="1.0" encoding="utf-8"?>
<sst xmlns="http://schemas.openxmlformats.org/spreadsheetml/2006/main" count="82" uniqueCount="61">
  <si>
    <t xml:space="preserve">Warum gibt’s billige Lohnunternehmer </t>
  </si>
  <si>
    <t xml:space="preserve">variable Kosten </t>
  </si>
  <si>
    <t xml:space="preserve">feste Kosten </t>
  </si>
  <si>
    <t>Betriebsstoff</t>
  </si>
  <si>
    <t>Reparatur</t>
  </si>
  <si>
    <t>ja</t>
  </si>
  <si>
    <t>erste Jahre</t>
  </si>
  <si>
    <t>teilweise</t>
  </si>
  <si>
    <t xml:space="preserve">Abschreibung </t>
  </si>
  <si>
    <t xml:space="preserve">10 Jahre </t>
  </si>
  <si>
    <t>Zinsen</t>
  </si>
  <si>
    <t>Versicherung</t>
  </si>
  <si>
    <t>Löhne</t>
  </si>
  <si>
    <t xml:space="preserve">Staffelpreise </t>
  </si>
  <si>
    <t xml:space="preserve">Kunde 1 </t>
  </si>
  <si>
    <t>ha Pflanzenschutz</t>
  </si>
  <si>
    <t xml:space="preserve">Kunde 2 </t>
  </si>
  <si>
    <t>ha</t>
  </si>
  <si>
    <t xml:space="preserve">Reparaturkosten </t>
  </si>
  <si>
    <t>Betriebsstoffkosten</t>
  </si>
  <si>
    <t xml:space="preserve">l Diesel </t>
  </si>
  <si>
    <t xml:space="preserve">Summe variable Kosten </t>
  </si>
  <si>
    <t xml:space="preserve">400 h / Jahr </t>
  </si>
  <si>
    <t xml:space="preserve">Anschaffungskosten </t>
  </si>
  <si>
    <t>Abschreibung</t>
  </si>
  <si>
    <t xml:space="preserve">je h </t>
  </si>
  <si>
    <t xml:space="preserve">Zinsanspruch </t>
  </si>
  <si>
    <t>Versicherungen</t>
  </si>
  <si>
    <t xml:space="preserve">Summe Festkosten </t>
  </si>
  <si>
    <t>Summe MaKost</t>
  </si>
  <si>
    <t xml:space="preserve">Lohnkosten </t>
  </si>
  <si>
    <t>Gemeinkosten</t>
  </si>
  <si>
    <t xml:space="preserve">Verfahrenskosten </t>
  </si>
  <si>
    <t xml:space="preserve">Angebotspreis </t>
  </si>
  <si>
    <t xml:space="preserve">Dieselpreis </t>
  </si>
  <si>
    <t xml:space="preserve">Häckseln (Mais) </t>
  </si>
  <si>
    <t xml:space="preserve">Preis DL </t>
  </si>
  <si>
    <t>€/ha</t>
  </si>
  <si>
    <t xml:space="preserve">Dieselverbrauch je ha </t>
  </si>
  <si>
    <t>l/ha</t>
  </si>
  <si>
    <t>Ad Blue</t>
  </si>
  <si>
    <t>verschiedene Abrechnungen bei Dienstleistungen</t>
  </si>
  <si>
    <t>Dreschen</t>
  </si>
  <si>
    <t xml:space="preserve">Preis pro ha </t>
  </si>
  <si>
    <t xml:space="preserve">Mischkalkulation </t>
  </si>
  <si>
    <t xml:space="preserve">Betriebsstunden + ha </t>
  </si>
  <si>
    <t>Betriebsstunde</t>
  </si>
  <si>
    <t xml:space="preserve">€/h </t>
  </si>
  <si>
    <t>Preis je h</t>
  </si>
  <si>
    <t>€/h</t>
  </si>
  <si>
    <t xml:space="preserve">Preis je ha </t>
  </si>
  <si>
    <t xml:space="preserve">Zuschlag für Mehrertrag über 7 to </t>
  </si>
  <si>
    <t>€/to Mehrertrag</t>
  </si>
  <si>
    <t xml:space="preserve">Preis je to </t>
  </si>
  <si>
    <t>€/to</t>
  </si>
  <si>
    <t>Annahme: 580 KW, 14 m</t>
  </si>
  <si>
    <t xml:space="preserve">Triesdorf: </t>
  </si>
  <si>
    <t>Betriebsstunden</t>
  </si>
  <si>
    <t>ha Pauschale</t>
  </si>
  <si>
    <t>Summe</t>
  </si>
  <si>
    <t>Thüringen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</si>
</sst>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89" zoomScale="160" zoomScaleNormal="160" workbookViewId="0">
      <selection activeCell="G110" sqref="G110"/>
    </sheetView>
  </sheetViews>
  <sheetFormatPr baseColWidth="10" defaultRowHeight="15" x14ac:dyDescent="0.25"/>
  <sheetData>
    <row r="1" spans="1:4" x14ac:dyDescent="0.25">
      <c r="A1" t="s">
        <v>0</v>
      </c>
    </row>
    <row r="3" spans="1:4" x14ac:dyDescent="0.25">
      <c r="D3" t="s">
        <v>6</v>
      </c>
    </row>
    <row r="4" spans="1:4" x14ac:dyDescent="0.25">
      <c r="A4" t="s">
        <v>1</v>
      </c>
    </row>
    <row r="5" spans="1:4" x14ac:dyDescent="0.25">
      <c r="A5" t="s">
        <v>3</v>
      </c>
      <c r="D5" t="s">
        <v>5</v>
      </c>
    </row>
    <row r="6" spans="1:4" x14ac:dyDescent="0.25">
      <c r="A6" t="s">
        <v>4</v>
      </c>
      <c r="D6" t="s">
        <v>7</v>
      </c>
    </row>
    <row r="9" spans="1:4" x14ac:dyDescent="0.25">
      <c r="A9" t="s">
        <v>2</v>
      </c>
    </row>
    <row r="10" spans="1:4" x14ac:dyDescent="0.25">
      <c r="A10" t="s">
        <v>8</v>
      </c>
      <c r="B10" t="s">
        <v>9</v>
      </c>
      <c r="D10" t="s">
        <v>5</v>
      </c>
    </row>
    <row r="11" spans="1:4" x14ac:dyDescent="0.25">
      <c r="A11" t="s">
        <v>10</v>
      </c>
      <c r="D11" t="s">
        <v>5</v>
      </c>
    </row>
    <row r="12" spans="1:4" x14ac:dyDescent="0.25">
      <c r="A12" t="s">
        <v>11</v>
      </c>
      <c r="D12" t="s">
        <v>5</v>
      </c>
    </row>
    <row r="13" spans="1:4" x14ac:dyDescent="0.25">
      <c r="A13" t="s">
        <v>12</v>
      </c>
      <c r="D13" t="s">
        <v>5</v>
      </c>
    </row>
    <row r="17" spans="1:8" x14ac:dyDescent="0.25">
      <c r="A17" t="s">
        <v>13</v>
      </c>
    </row>
    <row r="19" spans="1:8" x14ac:dyDescent="0.25">
      <c r="A19" t="s">
        <v>14</v>
      </c>
      <c r="C19">
        <v>30</v>
      </c>
      <c r="D19" t="s">
        <v>15</v>
      </c>
    </row>
    <row r="20" spans="1:8" x14ac:dyDescent="0.25">
      <c r="A20" t="s">
        <v>16</v>
      </c>
      <c r="C20">
        <v>3000</v>
      </c>
      <c r="D20" t="s">
        <v>15</v>
      </c>
    </row>
    <row r="23" spans="1:8" x14ac:dyDescent="0.25">
      <c r="D23">
        <v>30</v>
      </c>
      <c r="E23" t="s">
        <v>17</v>
      </c>
      <c r="G23">
        <v>3000</v>
      </c>
      <c r="H23" t="s">
        <v>17</v>
      </c>
    </row>
    <row r="25" spans="1:8" x14ac:dyDescent="0.25">
      <c r="A25" t="s">
        <v>18</v>
      </c>
      <c r="D25">
        <v>3</v>
      </c>
      <c r="G25">
        <v>3</v>
      </c>
    </row>
    <row r="27" spans="1:8" x14ac:dyDescent="0.25">
      <c r="A27" t="s">
        <v>19</v>
      </c>
    </row>
    <row r="28" spans="1:8" x14ac:dyDescent="0.25">
      <c r="A28">
        <v>20</v>
      </c>
      <c r="B28" t="s">
        <v>20</v>
      </c>
      <c r="D28">
        <f>A28/10*1.5</f>
        <v>3</v>
      </c>
      <c r="G28">
        <f>A28/20*1.5</f>
        <v>1.5</v>
      </c>
    </row>
    <row r="30" spans="1:8" x14ac:dyDescent="0.25">
      <c r="A30" t="s">
        <v>21</v>
      </c>
      <c r="D30">
        <f>D28+D25</f>
        <v>6</v>
      </c>
      <c r="G30">
        <f>G28+G25</f>
        <v>4.5</v>
      </c>
    </row>
    <row r="32" spans="1:8" x14ac:dyDescent="0.25">
      <c r="A32" t="s">
        <v>8</v>
      </c>
      <c r="C32" t="s">
        <v>22</v>
      </c>
    </row>
    <row r="34" spans="1:7" x14ac:dyDescent="0.25">
      <c r="A34" t="s">
        <v>23</v>
      </c>
      <c r="C34">
        <v>400000</v>
      </c>
      <c r="D34">
        <f>(C34-C35)/10/400/10</f>
        <v>7.5</v>
      </c>
      <c r="G34">
        <f>C39/20</f>
        <v>3.75</v>
      </c>
    </row>
    <row r="35" spans="1:7" x14ac:dyDescent="0.25">
      <c r="C35">
        <v>100000</v>
      </c>
    </row>
    <row r="37" spans="1:7" x14ac:dyDescent="0.25">
      <c r="C37">
        <v>10</v>
      </c>
    </row>
    <row r="38" spans="1:7" x14ac:dyDescent="0.25">
      <c r="A38" t="s">
        <v>24</v>
      </c>
      <c r="C38">
        <f>(C34-C35)/10</f>
        <v>30000</v>
      </c>
    </row>
    <row r="39" spans="1:7" x14ac:dyDescent="0.25">
      <c r="A39" t="s">
        <v>25</v>
      </c>
      <c r="C39">
        <f>C38/400</f>
        <v>75</v>
      </c>
    </row>
    <row r="41" spans="1:7" x14ac:dyDescent="0.25">
      <c r="A41" t="s">
        <v>26</v>
      </c>
      <c r="B41" s="1">
        <v>0.02</v>
      </c>
      <c r="C41">
        <f>(C34+C35)/2*B41</f>
        <v>5000</v>
      </c>
      <c r="D41">
        <f>C42/10</f>
        <v>1.25</v>
      </c>
      <c r="G41" s="2">
        <f>C42/20</f>
        <v>0.625</v>
      </c>
    </row>
    <row r="42" spans="1:7" x14ac:dyDescent="0.25">
      <c r="C42">
        <f>C41/400</f>
        <v>12.5</v>
      </c>
    </row>
    <row r="44" spans="1:7" x14ac:dyDescent="0.25">
      <c r="A44" t="s">
        <v>27</v>
      </c>
      <c r="C44">
        <v>3000</v>
      </c>
      <c r="D44">
        <f>C45/10</f>
        <v>0.75</v>
      </c>
      <c r="G44" s="2">
        <f>C45/20</f>
        <v>0.375</v>
      </c>
    </row>
    <row r="45" spans="1:7" x14ac:dyDescent="0.25">
      <c r="C45">
        <f>C44/400</f>
        <v>7.5</v>
      </c>
    </row>
    <row r="47" spans="1:7" x14ac:dyDescent="0.25">
      <c r="A47" t="s">
        <v>28</v>
      </c>
      <c r="D47">
        <f>SUM(D34:D44)</f>
        <v>9.5</v>
      </c>
      <c r="G47">
        <f>SUM(G34:G44)</f>
        <v>4.75</v>
      </c>
    </row>
    <row r="49" spans="1:7" x14ac:dyDescent="0.25">
      <c r="A49" t="s">
        <v>29</v>
      </c>
      <c r="D49">
        <f>D47+D30</f>
        <v>15.5</v>
      </c>
      <c r="G49">
        <f>G47+G30</f>
        <v>9.25</v>
      </c>
    </row>
    <row r="51" spans="1:7" x14ac:dyDescent="0.25">
      <c r="A51" t="s">
        <v>30</v>
      </c>
      <c r="B51">
        <v>30</v>
      </c>
      <c r="D51">
        <f>B51/10</f>
        <v>3</v>
      </c>
      <c r="G51">
        <f>B51/20</f>
        <v>1.5</v>
      </c>
    </row>
    <row r="53" spans="1:7" x14ac:dyDescent="0.25">
      <c r="A53" t="s">
        <v>31</v>
      </c>
      <c r="D53">
        <v>1</v>
      </c>
      <c r="G53">
        <v>0.5</v>
      </c>
    </row>
    <row r="56" spans="1:7" x14ac:dyDescent="0.25">
      <c r="A56" t="s">
        <v>32</v>
      </c>
      <c r="D56">
        <f>D49+D51+D53</f>
        <v>19.5</v>
      </c>
      <c r="G56">
        <f>G49+G51+G53</f>
        <v>11.25</v>
      </c>
    </row>
    <row r="59" spans="1:7" x14ac:dyDescent="0.25">
      <c r="A59" t="s">
        <v>33</v>
      </c>
      <c r="D59">
        <v>22</v>
      </c>
      <c r="G59">
        <v>13</v>
      </c>
    </row>
    <row r="63" spans="1:7" x14ac:dyDescent="0.25">
      <c r="A63" t="s">
        <v>34</v>
      </c>
    </row>
    <row r="65" spans="1:9" x14ac:dyDescent="0.25">
      <c r="A65" t="s">
        <v>35</v>
      </c>
    </row>
    <row r="67" spans="1:9" x14ac:dyDescent="0.25">
      <c r="A67" t="s">
        <v>36</v>
      </c>
      <c r="C67">
        <v>150</v>
      </c>
      <c r="D67" t="s">
        <v>37</v>
      </c>
    </row>
    <row r="68" spans="1:9" x14ac:dyDescent="0.25">
      <c r="E68">
        <v>1</v>
      </c>
      <c r="F68">
        <v>1.5</v>
      </c>
      <c r="G68">
        <v>2.5</v>
      </c>
    </row>
    <row r="69" spans="1:9" x14ac:dyDescent="0.25">
      <c r="A69" t="s">
        <v>38</v>
      </c>
      <c r="C69">
        <v>35</v>
      </c>
      <c r="D69" t="s">
        <v>39</v>
      </c>
      <c r="E69">
        <f>E68*C69</f>
        <v>35</v>
      </c>
      <c r="F69">
        <f>C69*1.5</f>
        <v>52.5</v>
      </c>
      <c r="G69">
        <f>G68*C69</f>
        <v>87.5</v>
      </c>
      <c r="I69">
        <f>G69-E69</f>
        <v>52.5</v>
      </c>
    </row>
    <row r="71" spans="1:9" x14ac:dyDescent="0.25">
      <c r="E71">
        <v>0.2</v>
      </c>
      <c r="G71">
        <v>1.4</v>
      </c>
    </row>
    <row r="72" spans="1:9" x14ac:dyDescent="0.25">
      <c r="A72" t="s">
        <v>40</v>
      </c>
      <c r="C72">
        <v>4</v>
      </c>
      <c r="D72" t="s">
        <v>39</v>
      </c>
      <c r="E72">
        <f>C72*E71</f>
        <v>0.8</v>
      </c>
      <c r="G72">
        <f>G71*C72</f>
        <v>5.6</v>
      </c>
    </row>
    <row r="76" spans="1:9" x14ac:dyDescent="0.25">
      <c r="A76" t="s">
        <v>41</v>
      </c>
    </row>
    <row r="78" spans="1:9" x14ac:dyDescent="0.25">
      <c r="A78" t="s">
        <v>42</v>
      </c>
    </row>
    <row r="80" spans="1:9" x14ac:dyDescent="0.25">
      <c r="A80" t="s">
        <v>43</v>
      </c>
      <c r="F80">
        <v>130</v>
      </c>
      <c r="G80" t="s">
        <v>37</v>
      </c>
    </row>
    <row r="82" spans="1:9" x14ac:dyDescent="0.25">
      <c r="A82" t="s">
        <v>44</v>
      </c>
      <c r="D82" t="s">
        <v>46</v>
      </c>
      <c r="F82">
        <v>75</v>
      </c>
      <c r="G82" t="s">
        <v>47</v>
      </c>
      <c r="I82" t="s">
        <v>55</v>
      </c>
    </row>
    <row r="83" spans="1:9" x14ac:dyDescent="0.25">
      <c r="A83" t="s">
        <v>45</v>
      </c>
      <c r="D83" t="s">
        <v>17</v>
      </c>
      <c r="F83">
        <v>40</v>
      </c>
      <c r="G83" t="s">
        <v>37</v>
      </c>
    </row>
    <row r="85" spans="1:9" x14ac:dyDescent="0.25">
      <c r="A85" t="s">
        <v>48</v>
      </c>
      <c r="F85">
        <v>300</v>
      </c>
      <c r="G85" t="s">
        <v>49</v>
      </c>
    </row>
    <row r="87" spans="1:9" x14ac:dyDescent="0.25">
      <c r="A87" t="s">
        <v>50</v>
      </c>
      <c r="F87">
        <v>120</v>
      </c>
      <c r="G87" t="s">
        <v>37</v>
      </c>
    </row>
    <row r="88" spans="1:9" x14ac:dyDescent="0.25">
      <c r="A88" t="s">
        <v>51</v>
      </c>
      <c r="F88">
        <v>10</v>
      </c>
      <c r="G88" t="s">
        <v>52</v>
      </c>
    </row>
    <row r="90" spans="1:9" x14ac:dyDescent="0.25">
      <c r="A90" t="s">
        <v>53</v>
      </c>
      <c r="F90">
        <v>20</v>
      </c>
      <c r="G90" t="s">
        <v>54</v>
      </c>
    </row>
    <row r="95" spans="1:9" x14ac:dyDescent="0.25">
      <c r="A95" t="s">
        <v>44</v>
      </c>
      <c r="D95" t="s">
        <v>46</v>
      </c>
      <c r="F95">
        <v>250</v>
      </c>
      <c r="G95" t="s">
        <v>47</v>
      </c>
    </row>
    <row r="96" spans="1:9" x14ac:dyDescent="0.25">
      <c r="A96" t="s">
        <v>45</v>
      </c>
      <c r="D96" t="s">
        <v>17</v>
      </c>
      <c r="F96">
        <v>50</v>
      </c>
      <c r="G96" t="s">
        <v>37</v>
      </c>
    </row>
    <row r="100" spans="1:7" x14ac:dyDescent="0.25">
      <c r="A100" t="s">
        <v>56</v>
      </c>
      <c r="B100" t="s">
        <v>57</v>
      </c>
      <c r="E100">
        <v>0.33</v>
      </c>
      <c r="F100">
        <f>F95</f>
        <v>250</v>
      </c>
      <c r="G100">
        <f>F100*E100</f>
        <v>82.5</v>
      </c>
    </row>
    <row r="101" spans="1:7" x14ac:dyDescent="0.25">
      <c r="B101" t="s">
        <v>58</v>
      </c>
      <c r="G101">
        <f>F96</f>
        <v>50</v>
      </c>
    </row>
    <row r="103" spans="1:7" x14ac:dyDescent="0.25">
      <c r="B103" t="s">
        <v>59</v>
      </c>
      <c r="G103">
        <f>G101+G100</f>
        <v>132.5</v>
      </c>
    </row>
    <row r="106" spans="1:7" x14ac:dyDescent="0.25">
      <c r="A106" t="s">
        <v>60</v>
      </c>
      <c r="B106" t="s">
        <v>57</v>
      </c>
      <c r="E106">
        <f>1/8</f>
        <v>0.125</v>
      </c>
      <c r="F106">
        <v>250</v>
      </c>
      <c r="G106">
        <f>F106*E106</f>
        <v>31.25</v>
      </c>
    </row>
    <row r="107" spans="1:7" x14ac:dyDescent="0.25">
      <c r="B107" t="s">
        <v>58</v>
      </c>
      <c r="G107">
        <f>G101</f>
        <v>50</v>
      </c>
    </row>
    <row r="109" spans="1:7" x14ac:dyDescent="0.25">
      <c r="B109" t="s">
        <v>59</v>
      </c>
      <c r="G109">
        <f>G107+G106</f>
        <v>81.25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xxxxx</cp:lastModifiedBy>
  <dcterms:created xsi:type="dcterms:W3CDTF">2022-05-24T07:52:13Z</dcterms:created>
  <dcterms:modified xsi:type="dcterms:W3CDTF">2022-05-24T10:31:54Z</dcterms:modified>
</cp:coreProperties>
</file>